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60" windowWidth="15240" windowHeight="8070" activeTab="1"/>
  </bookViews>
  <sheets>
    <sheet name="Анализ" sheetId="1" r:id="rId1"/>
    <sheet name="Модель" sheetId="2" r:id="rId2"/>
    <sheet name="Как научиться такое делать" sheetId="4" r:id="rId3"/>
    <sheet name="График" sheetId="3" state="veryHidden" r:id="rId4"/>
  </sheets>
  <externalReferences>
    <externalReference r:id="rId5"/>
  </externalReferences>
  <definedNames>
    <definedName name="A">[1]Данные!$C$3</definedName>
    <definedName name="B">[1]Данные!$C$4</definedName>
    <definedName name="C_">[1]Данные!$C$5</definedName>
    <definedName name="График">IF(Модель!$F$3=Модель!$F$13,график2,график1)</definedName>
    <definedName name="график1">График!$G$4:$R$17</definedName>
    <definedName name="график2">График!$F$20:$Q$30</definedName>
  </definedNames>
  <calcPr calcId="145621"/>
</workbook>
</file>

<file path=xl/calcChain.xml><?xml version="1.0" encoding="utf-8"?>
<calcChain xmlns="http://schemas.openxmlformats.org/spreadsheetml/2006/main">
  <c r="G27" i="1" l="1"/>
  <c r="C27" i="1" s="1"/>
  <c r="F3" i="2"/>
  <c r="L12" i="1" l="1"/>
  <c r="L13" i="1"/>
  <c r="L14" i="1"/>
  <c r="L11" i="1"/>
  <c r="E4" i="1"/>
  <c r="D4" i="1"/>
  <c r="C4" i="1"/>
  <c r="D7" i="2" l="1"/>
  <c r="I11" i="1"/>
  <c r="F11" i="1"/>
  <c r="H11" i="1"/>
  <c r="G11" i="1"/>
  <c r="E13" i="1"/>
  <c r="I13" i="1"/>
  <c r="F13" i="1"/>
  <c r="H13" i="1"/>
  <c r="G13" i="1"/>
  <c r="D8" i="2"/>
  <c r="G12" i="1"/>
  <c r="H12" i="1"/>
  <c r="I12" i="1"/>
  <c r="F12" i="1"/>
  <c r="J14" i="1"/>
  <c r="J21" i="1" s="1"/>
  <c r="D10" i="2"/>
  <c r="C13" i="1"/>
  <c r="D9" i="2"/>
  <c r="D13" i="1"/>
  <c r="C11" i="1"/>
  <c r="D12" i="1"/>
  <c r="E12" i="1"/>
  <c r="E11" i="1"/>
  <c r="D11" i="1"/>
  <c r="B4" i="3"/>
  <c r="D4" i="3" s="1"/>
  <c r="C12" i="1"/>
  <c r="D11" i="2" l="1"/>
  <c r="G28" i="1"/>
  <c r="C28" i="1" s="1"/>
  <c r="E28" i="1" s="1"/>
  <c r="I18" i="1"/>
  <c r="E18" i="1"/>
  <c r="E19" i="1"/>
  <c r="G30" i="1"/>
  <c r="C30" i="1" s="1"/>
  <c r="G29" i="1"/>
  <c r="C29" i="1" s="1"/>
  <c r="G31" i="1"/>
  <c r="C31" i="1" s="1"/>
  <c r="G18" i="1"/>
  <c r="H18" i="1"/>
  <c r="F18" i="1"/>
  <c r="I17" i="1"/>
  <c r="I19" i="1"/>
  <c r="G17" i="1"/>
  <c r="G19" i="1"/>
  <c r="F17" i="1"/>
  <c r="F19" i="1"/>
  <c r="H17" i="1"/>
  <c r="H19" i="1"/>
  <c r="E5" i="3"/>
  <c r="E6" i="3"/>
  <c r="E7" i="3"/>
  <c r="E4" i="3"/>
  <c r="C8" i="3"/>
  <c r="D18" i="1"/>
  <c r="D19" i="1"/>
  <c r="C19" i="1"/>
  <c r="C18" i="1"/>
  <c r="D17" i="1"/>
  <c r="C17" i="1"/>
  <c r="E17" i="1"/>
  <c r="H20" i="1" l="1"/>
  <c r="E20" i="1"/>
  <c r="I20" i="1"/>
  <c r="G20" i="1"/>
  <c r="F20" i="1"/>
  <c r="J18" i="1"/>
  <c r="J17" i="1"/>
  <c r="J19" i="1"/>
  <c r="D20" i="1"/>
  <c r="E29" i="1"/>
  <c r="F8" i="2" s="1"/>
  <c r="B9" i="3" s="1"/>
  <c r="E30" i="1"/>
  <c r="D30" i="1" s="1"/>
  <c r="E9" i="2" s="1"/>
  <c r="C20" i="1"/>
  <c r="D28" i="1"/>
  <c r="E7" i="2" s="1"/>
  <c r="F7" i="2"/>
  <c r="B8" i="3" s="1"/>
  <c r="D8" i="3" s="1"/>
  <c r="E31" i="1"/>
  <c r="D31" i="1" s="1"/>
  <c r="E10" i="2" s="1"/>
  <c r="J20" i="1" l="1"/>
  <c r="J23" i="1" s="1"/>
  <c r="F13" i="2" s="1"/>
  <c r="B14" i="3" s="1"/>
  <c r="D14" i="3" s="1"/>
  <c r="C9" i="3"/>
  <c r="D9" i="3" s="1"/>
  <c r="E8" i="3"/>
  <c r="D29" i="1"/>
  <c r="E8" i="2" s="1"/>
  <c r="E11" i="2" s="1"/>
  <c r="F9" i="2"/>
  <c r="F10" i="2"/>
  <c r="B11" i="3" s="1"/>
  <c r="B10" i="3" l="1"/>
  <c r="F11" i="2"/>
  <c r="J22" i="1"/>
  <c r="E12" i="3"/>
  <c r="E13" i="3"/>
  <c r="E14" i="3"/>
  <c r="C10" i="3"/>
  <c r="E9" i="3"/>
  <c r="D10" i="3" l="1"/>
  <c r="C11" i="3" s="1"/>
  <c r="D11" i="3" s="1"/>
  <c r="E11" i="3" s="1"/>
  <c r="E10" i="3" l="1"/>
</calcChain>
</file>

<file path=xl/sharedStrings.xml><?xml version="1.0" encoding="utf-8"?>
<sst xmlns="http://schemas.openxmlformats.org/spreadsheetml/2006/main" count="72" uniqueCount="51">
  <si>
    <t>продукт 1</t>
  </si>
  <si>
    <t>продукт 2</t>
  </si>
  <si>
    <t>продукт 3</t>
  </si>
  <si>
    <t>всего</t>
  </si>
  <si>
    <t>объемы</t>
  </si>
  <si>
    <t>цена</t>
  </si>
  <si>
    <t>переменные расходы на единицу</t>
  </si>
  <si>
    <t>постоянные расходы</t>
  </si>
  <si>
    <t>расчеты</t>
  </si>
  <si>
    <t>проценты</t>
  </si>
  <si>
    <t>результаты</t>
  </si>
  <si>
    <t>выручка</t>
  </si>
  <si>
    <t>переменные расходы</t>
  </si>
  <si>
    <t>марж доход на единицу</t>
  </si>
  <si>
    <t>марж доход</t>
  </si>
  <si>
    <t>прибыль</t>
  </si>
  <si>
    <t>млн руб</t>
  </si>
  <si>
    <t>Прибыль</t>
  </si>
  <si>
    <t>безубыточность</t>
  </si>
  <si>
    <t>цены</t>
  </si>
  <si>
    <t>перем расх</t>
  </si>
  <si>
    <t>пост расх</t>
  </si>
  <si>
    <t>%%</t>
  </si>
  <si>
    <t>Панель принятия решений</t>
  </si>
  <si>
    <t>Исходные параметры</t>
  </si>
  <si>
    <t>Анализ "Что будет если"</t>
  </si>
  <si>
    <t>Итоговое значение прибыли</t>
  </si>
  <si>
    <t>факторная модель</t>
  </si>
  <si>
    <t>рубли</t>
  </si>
  <si>
    <t>Результаты</t>
  </si>
  <si>
    <t>как изменится прибыль</t>
  </si>
  <si>
    <t>прибыль нов</t>
  </si>
  <si>
    <t>красная</t>
  </si>
  <si>
    <t>зеленая</t>
  </si>
  <si>
    <t>сюда ввести исходные данные</t>
  </si>
  <si>
    <t>Тут ничего не трогайте :)</t>
  </si>
  <si>
    <t>сумма</t>
  </si>
  <si>
    <t>продукт 4</t>
  </si>
  <si>
    <t>продукт 5</t>
  </si>
  <si>
    <t>продукт 6</t>
  </si>
  <si>
    <t>продукт 7</t>
  </si>
  <si>
    <t>счет</t>
  </si>
  <si>
    <t>изменяемый фактор</t>
  </si>
  <si>
    <t>Хотите овладеть Excel на высоком уровне?</t>
  </si>
  <si>
    <t>Вы можете этому научиться!</t>
  </si>
  <si>
    <t>1. Связаться со мной и оставить заявку на семинар в вашем городе</t>
  </si>
  <si>
    <t>2. Организовать семинар в вашей компании. (Возможна работа на ваших файлах)</t>
  </si>
  <si>
    <t>3. Следите за новостями: скоро выйдут мои видеокурсы по Excel, PowerPoint и Анализу финансов</t>
  </si>
  <si>
    <t>Скачайте программы семинаров:</t>
  </si>
  <si>
    <t>Если вам пока некогда на семинар, а результат нужен - закажите у меня файл.</t>
  </si>
  <si>
    <t xml:space="preserve">С уважением, Станислав Салостей! 8-952-949-1797, SalosteySV@gmail.com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</si>
</sst>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%;\-0%;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4" tint="-0.249977111117893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2"/>
      <color theme="4"/>
      <name val="Cambria"/>
      <family val="1"/>
      <charset val="204"/>
      <scheme val="major"/>
    </font>
    <font>
      <sz val="11"/>
      <color theme="1" tint="0.34998626667073579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34998626667073579"/>
      <name val="Cambria"/>
      <family val="1"/>
      <charset val="204"/>
      <scheme val="major"/>
    </font>
    <font>
      <sz val="11"/>
      <color rgb="FFC00000"/>
      <name val="Calibri"/>
      <family val="2"/>
      <charset val="204"/>
      <scheme val="minor"/>
    </font>
    <font>
      <sz val="11"/>
      <color theme="4" tint="0.39997558519241921"/>
      <name val="Calibri"/>
      <family val="2"/>
      <charset val="204"/>
      <scheme val="minor"/>
    </font>
    <font>
      <sz val="18"/>
      <color theme="1" tint="0.49998474074526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medium">
        <color theme="1" tint="0.34998626667073579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4" fillId="0" borderId="0"/>
    <xf numFmtId="0" fontId="1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2"/>
    <xf numFmtId="3" fontId="1" fillId="0" borderId="0" xfId="2" applyNumberFormat="1"/>
    <xf numFmtId="0" fontId="2" fillId="0" borderId="0" xfId="2" applyFont="1" applyFill="1"/>
    <xf numFmtId="3" fontId="1" fillId="0" borderId="0" xfId="2" applyNumberFormat="1" applyAlignment="1">
      <alignment horizontal="center"/>
    </xf>
    <xf numFmtId="0" fontId="1" fillId="0" borderId="2" xfId="2" applyBorder="1"/>
    <xf numFmtId="4" fontId="1" fillId="0" borderId="3" xfId="2" applyNumberFormat="1" applyBorder="1"/>
    <xf numFmtId="4" fontId="1" fillId="0" borderId="4" xfId="2" applyNumberFormat="1" applyBorder="1"/>
    <xf numFmtId="0" fontId="1" fillId="0" borderId="6" xfId="2" applyBorder="1"/>
    <xf numFmtId="4" fontId="1" fillId="0" borderId="7" xfId="2" applyNumberFormat="1" applyBorder="1"/>
    <xf numFmtId="4" fontId="1" fillId="0" borderId="0" xfId="2" applyNumberFormat="1" applyBorder="1"/>
    <xf numFmtId="0" fontId="1" fillId="0" borderId="9" xfId="2" applyBorder="1"/>
    <xf numFmtId="4" fontId="1" fillId="0" borderId="11" xfId="2" applyNumberFormat="1" applyBorder="1"/>
    <xf numFmtId="0" fontId="0" fillId="0" borderId="0" xfId="0" applyFill="1"/>
    <xf numFmtId="0" fontId="6" fillId="0" borderId="0" xfId="0" applyFont="1" applyFill="1"/>
    <xf numFmtId="0" fontId="0" fillId="0" borderId="13" xfId="0" applyBorder="1"/>
    <xf numFmtId="0" fontId="7" fillId="0" borderId="13" xfId="0" applyFont="1" applyBorder="1"/>
    <xf numFmtId="3" fontId="6" fillId="0" borderId="0" xfId="0" applyNumberFormat="1" applyFont="1" applyFill="1"/>
    <xf numFmtId="0" fontId="0" fillId="0" borderId="14" xfId="0" applyFill="1" applyBorder="1"/>
    <xf numFmtId="0" fontId="5" fillId="0" borderId="14" xfId="0" applyFont="1" applyFill="1" applyBorder="1" applyAlignment="1">
      <alignment horizontal="right"/>
    </xf>
    <xf numFmtId="0" fontId="8" fillId="0" borderId="14" xfId="0" applyFont="1" applyFill="1" applyBorder="1"/>
    <xf numFmtId="0" fontId="4" fillId="0" borderId="14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8" fillId="0" borderId="14" xfId="0" applyFont="1" applyFill="1" applyBorder="1" applyAlignment="1">
      <alignment horizontal="right"/>
    </xf>
    <xf numFmtId="0" fontId="5" fillId="0" borderId="0" xfId="0" applyFont="1" applyFill="1"/>
    <xf numFmtId="164" fontId="5" fillId="0" borderId="0" xfId="1" applyNumberFormat="1" applyFont="1" applyFill="1"/>
    <xf numFmtId="0" fontId="5" fillId="0" borderId="15" xfId="0" applyFont="1" applyFill="1" applyBorder="1"/>
    <xf numFmtId="164" fontId="5" fillId="0" borderId="15" xfId="1" applyNumberFormat="1" applyFont="1" applyFill="1" applyBorder="1"/>
    <xf numFmtId="0" fontId="10" fillId="0" borderId="13" xfId="0" applyFont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17" xfId="0" applyFill="1" applyBorder="1"/>
    <xf numFmtId="3" fontId="1" fillId="3" borderId="5" xfId="2" applyNumberFormat="1" applyFill="1" applyBorder="1"/>
    <xf numFmtId="3" fontId="1" fillId="3" borderId="8" xfId="2" applyNumberFormat="1" applyFill="1" applyBorder="1"/>
    <xf numFmtId="0" fontId="2" fillId="2" borderId="0" xfId="2" applyFont="1" applyFill="1"/>
    <xf numFmtId="3" fontId="1" fillId="2" borderId="0" xfId="2" applyNumberFormat="1" applyFill="1" applyAlignment="1">
      <alignment horizontal="center"/>
    </xf>
    <xf numFmtId="3" fontId="1" fillId="2" borderId="1" xfId="2" applyNumberFormat="1" applyFill="1" applyBorder="1" applyAlignment="1">
      <alignment horizontal="center" vertical="center"/>
    </xf>
    <xf numFmtId="0" fontId="1" fillId="2" borderId="0" xfId="2" applyFill="1"/>
    <xf numFmtId="0" fontId="1" fillId="2" borderId="0" xfId="2" applyFont="1" applyFill="1"/>
    <xf numFmtId="0" fontId="1" fillId="2" borderId="2" xfId="2" applyFill="1" applyBorder="1"/>
    <xf numFmtId="4" fontId="1" fillId="2" borderId="3" xfId="2" applyNumberFormat="1" applyFill="1" applyBorder="1"/>
    <xf numFmtId="4" fontId="1" fillId="2" borderId="4" xfId="2" applyNumberFormat="1" applyFill="1" applyBorder="1"/>
    <xf numFmtId="3" fontId="1" fillId="2" borderId="5" xfId="2" applyNumberFormat="1" applyFill="1" applyBorder="1"/>
    <xf numFmtId="9" fontId="1" fillId="2" borderId="12" xfId="2" applyNumberFormat="1" applyFill="1" applyBorder="1"/>
    <xf numFmtId="0" fontId="1" fillId="2" borderId="6" xfId="2" applyFill="1" applyBorder="1"/>
    <xf numFmtId="4" fontId="1" fillId="2" borderId="7" xfId="2" applyNumberFormat="1" applyFill="1" applyBorder="1"/>
    <xf numFmtId="4" fontId="1" fillId="2" borderId="0" xfId="2" applyNumberFormat="1" applyFill="1" applyBorder="1"/>
    <xf numFmtId="3" fontId="1" fillId="2" borderId="8" xfId="2" applyNumberFormat="1" applyFill="1" applyBorder="1"/>
    <xf numFmtId="0" fontId="1" fillId="2" borderId="9" xfId="2" applyFill="1" applyBorder="1"/>
    <xf numFmtId="3" fontId="1" fillId="2" borderId="10" xfId="2" applyNumberFormat="1" applyFill="1" applyBorder="1"/>
    <xf numFmtId="3" fontId="1" fillId="2" borderId="1" xfId="2" applyNumberFormat="1" applyFill="1" applyBorder="1"/>
    <xf numFmtId="4" fontId="1" fillId="2" borderId="11" xfId="2" applyNumberFormat="1" applyFill="1" applyBorder="1"/>
    <xf numFmtId="3" fontId="1" fillId="2" borderId="0" xfId="2" applyNumberFormat="1" applyFill="1"/>
    <xf numFmtId="3" fontId="1" fillId="2" borderId="3" xfId="2" applyNumberFormat="1" applyFill="1" applyBorder="1"/>
    <xf numFmtId="3" fontId="1" fillId="2" borderId="4" xfId="2" applyNumberFormat="1" applyFill="1" applyBorder="1"/>
    <xf numFmtId="3" fontId="1" fillId="2" borderId="7" xfId="2" applyNumberFormat="1" applyFill="1" applyBorder="1"/>
    <xf numFmtId="3" fontId="1" fillId="2" borderId="0" xfId="2" applyNumberFormat="1" applyFill="1" applyBorder="1"/>
    <xf numFmtId="0" fontId="0" fillId="2" borderId="6" xfId="2" applyFont="1" applyFill="1" applyBorder="1"/>
    <xf numFmtId="0" fontId="0" fillId="2" borderId="0" xfId="2" applyFont="1" applyFill="1"/>
    <xf numFmtId="3" fontId="0" fillId="2" borderId="0" xfId="2" applyNumberFormat="1" applyFont="1" applyFill="1"/>
    <xf numFmtId="9" fontId="1" fillId="2" borderId="0" xfId="1" applyFont="1" applyFill="1"/>
    <xf numFmtId="0" fontId="11" fillId="3" borderId="0" xfId="2" applyFont="1" applyFill="1"/>
    <xf numFmtId="3" fontId="11" fillId="3" borderId="0" xfId="2" applyNumberFormat="1" applyFont="1" applyFill="1"/>
    <xf numFmtId="3" fontId="0" fillId="3" borderId="10" xfId="2" applyNumberFormat="1" applyFont="1" applyFill="1" applyBorder="1"/>
    <xf numFmtId="3" fontId="0" fillId="3" borderId="1" xfId="2" applyNumberFormat="1" applyFont="1" applyFill="1" applyBorder="1"/>
    <xf numFmtId="3" fontId="0" fillId="0" borderId="1" xfId="2" applyNumberFormat="1" applyFont="1" applyBorder="1" applyAlignment="1">
      <alignment horizontal="center" vertical="center"/>
    </xf>
    <xf numFmtId="3" fontId="1" fillId="2" borderId="5" xfId="2" applyNumberFormat="1" applyFont="1" applyFill="1" applyBorder="1"/>
    <xf numFmtId="3" fontId="1" fillId="2" borderId="8" xfId="2" applyNumberFormat="1" applyFont="1" applyFill="1" applyBorder="1"/>
    <xf numFmtId="3" fontId="1" fillId="2" borderId="11" xfId="2" applyNumberFormat="1" applyFont="1" applyFill="1" applyBorder="1"/>
    <xf numFmtId="3" fontId="0" fillId="2" borderId="0" xfId="2" applyNumberFormat="1" applyFont="1" applyFill="1" applyAlignment="1">
      <alignment horizontal="center"/>
    </xf>
    <xf numFmtId="0" fontId="8" fillId="3" borderId="14" xfId="0" applyFont="1" applyFill="1" applyBorder="1" applyAlignment="1">
      <alignment horizontal="right"/>
    </xf>
    <xf numFmtId="164" fontId="8" fillId="3" borderId="0" xfId="1" applyNumberFormat="1" applyFont="1" applyFill="1"/>
    <xf numFmtId="3" fontId="8" fillId="3" borderId="0" xfId="0" applyNumberFormat="1" applyFont="1" applyFill="1"/>
    <xf numFmtId="164" fontId="8" fillId="3" borderId="15" xfId="1" applyNumberFormat="1" applyFont="1" applyFill="1" applyBorder="1"/>
    <xf numFmtId="3" fontId="8" fillId="3" borderId="15" xfId="0" applyNumberFormat="1" applyFont="1" applyFill="1" applyBorder="1"/>
    <xf numFmtId="0" fontId="8" fillId="3" borderId="16" xfId="0" applyFont="1" applyFill="1" applyBorder="1" applyAlignment="1">
      <alignment horizontal="centerContinuous"/>
    </xf>
    <xf numFmtId="0" fontId="9" fillId="3" borderId="0" xfId="0" applyFont="1" applyFill="1" applyAlignment="1">
      <alignment horizontal="centerContinuous"/>
    </xf>
    <xf numFmtId="164" fontId="12" fillId="0" borderId="0" xfId="0" applyNumberFormat="1" applyFont="1" applyFill="1"/>
    <xf numFmtId="164" fontId="6" fillId="0" borderId="0" xfId="0" applyNumberFormat="1" applyFont="1" applyFill="1"/>
    <xf numFmtId="0" fontId="9" fillId="3" borderId="15" xfId="0" applyFont="1" applyFill="1" applyBorder="1"/>
    <xf numFmtId="0" fontId="8" fillId="3" borderId="15" xfId="0" applyFont="1" applyFill="1" applyBorder="1"/>
    <xf numFmtId="0" fontId="9" fillId="3" borderId="17" xfId="0" applyFont="1" applyFill="1" applyBorder="1"/>
    <xf numFmtId="0" fontId="8" fillId="3" borderId="17" xfId="0" applyFont="1" applyFill="1" applyBorder="1"/>
    <xf numFmtId="3" fontId="8" fillId="3" borderId="17" xfId="0" applyNumberFormat="1" applyFont="1" applyFill="1" applyBorder="1"/>
    <xf numFmtId="0" fontId="13" fillId="0" borderId="0" xfId="0" applyFont="1"/>
    <xf numFmtId="0" fontId="5" fillId="0" borderId="16" xfId="0" applyFont="1" applyFill="1" applyBorder="1" applyAlignment="1">
      <alignment horizontal="center"/>
    </xf>
    <xf numFmtId="0" fontId="15" fillId="0" borderId="0" xfId="3" applyFont="1"/>
    <xf numFmtId="0" fontId="14" fillId="0" borderId="0" xfId="3"/>
    <xf numFmtId="0" fontId="16" fillId="0" borderId="0" xfId="3" applyFont="1"/>
    <xf numFmtId="0" fontId="17" fillId="0" borderId="0" xfId="3" applyFont="1"/>
    <xf numFmtId="0" fontId="19" fillId="0" borderId="0" xfId="4" applyFont="1" applyAlignment="1">
      <alignment vertical="top"/>
    </xf>
  </cellXfs>
  <cellStyles count="5">
    <cellStyle name="Гиперссылка" xfId="4" builtinId="8"/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5732780552"/>
          <c:y val="5.2403122099380292E-2"/>
          <c:w val="0.74637148345387461"/>
          <c:h val="0.90038775982736574"/>
        </c:manualLayout>
      </c:layout>
      <c:barChart>
        <c:barDir val="col"/>
        <c:grouping val="stacked"/>
        <c:varyColors val="0"/>
        <c:ser>
          <c:idx val="2"/>
          <c:order val="2"/>
          <c:spPr>
            <a:solidFill>
              <a:schemeClr val="bg1">
                <a:lumMod val="85000"/>
                <a:alpha val="28000"/>
              </a:schemeClr>
            </a:solidFill>
          </c:spPr>
          <c:invertIfNegative val="0"/>
          <c:val>
            <c:numRef>
              <c:f>График!$E$4:$E$14</c:f>
              <c:numCache>
                <c:formatCode>#,##0</c:formatCode>
                <c:ptCount val="11"/>
                <c:pt idx="0">
                  <c:v>592.5</c:v>
                </c:pt>
                <c:pt idx="1">
                  <c:v>592.5</c:v>
                </c:pt>
                <c:pt idx="2">
                  <c:v>592.5</c:v>
                </c:pt>
                <c:pt idx="3">
                  <c:v>592.5</c:v>
                </c:pt>
                <c:pt idx="4">
                  <c:v>592.5</c:v>
                </c:pt>
                <c:pt idx="5">
                  <c:v>592.5</c:v>
                </c:pt>
                <c:pt idx="6">
                  <c:v>592.5</c:v>
                </c:pt>
                <c:pt idx="7">
                  <c:v>592.5</c:v>
                </c:pt>
                <c:pt idx="8">
                  <c:v>592.5</c:v>
                </c:pt>
                <c:pt idx="9">
                  <c:v>592.5</c:v>
                </c:pt>
                <c:pt idx="10">
                  <c:v>592.5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1684224"/>
        <c:axId val="131685760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none"/>
          </c:marker>
          <c:val>
            <c:numRef>
              <c:f>График!$C$4:$C$14</c:f>
              <c:numCache>
                <c:formatCode>General</c:formatCode>
                <c:ptCount val="11"/>
                <c:pt idx="0">
                  <c:v>0</c:v>
                </c:pt>
                <c:pt idx="4" formatCode="#,##0">
                  <c:v>592.5</c:v>
                </c:pt>
                <c:pt idx="5" formatCode="#,##0">
                  <c:v>592.5</c:v>
                </c:pt>
                <c:pt idx="6" formatCode="#,##0">
                  <c:v>592.5</c:v>
                </c:pt>
                <c:pt idx="7" formatCode="#,##0">
                  <c:v>592.5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</c:spPr>
          <c:marker>
            <c:symbol val="none"/>
          </c:marker>
          <c:val>
            <c:numRef>
              <c:f>График!$D$4:$D$14</c:f>
              <c:numCache>
                <c:formatCode>General</c:formatCode>
                <c:ptCount val="11"/>
                <c:pt idx="0" formatCode="#,##0">
                  <c:v>592.5</c:v>
                </c:pt>
                <c:pt idx="4" formatCode="#,##0">
                  <c:v>592.5</c:v>
                </c:pt>
                <c:pt idx="5" formatCode="#,##0">
                  <c:v>592.5</c:v>
                </c:pt>
                <c:pt idx="6" formatCode="#,##0">
                  <c:v>592.5</c:v>
                </c:pt>
                <c:pt idx="7" formatCode="#,##0">
                  <c:v>592.5</c:v>
                </c:pt>
                <c:pt idx="10" formatCode="#,##0">
                  <c:v>592.5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8"/>
          <c:upBars>
            <c:spPr>
              <a:solidFill>
                <a:srgbClr val="92D050">
                  <a:alpha val="84000"/>
                </a:srgbClr>
              </a:solidFill>
              <a:ln>
                <a:noFill/>
              </a:ln>
            </c:spPr>
          </c:upBars>
          <c:downBars>
            <c:spPr>
              <a:solidFill>
                <a:srgbClr val="C00000">
                  <a:alpha val="91000"/>
                </a:srgbClr>
              </a:solidFill>
              <a:ln>
                <a:noFill/>
              </a:ln>
            </c:spPr>
          </c:downBars>
        </c:upDownBars>
        <c:marker val="1"/>
        <c:smooth val="0"/>
        <c:axId val="131684224"/>
        <c:axId val="131685760"/>
      </c:lineChart>
      <c:catAx>
        <c:axId val="131684224"/>
        <c:scaling>
          <c:orientation val="minMax"/>
        </c:scaling>
        <c:delete val="0"/>
        <c:axPos val="b"/>
        <c:majorTickMark val="none"/>
        <c:minorTickMark val="none"/>
        <c:tickLblPos val="none"/>
        <c:crossAx val="131685760"/>
        <c:crosses val="autoZero"/>
        <c:auto val="1"/>
        <c:lblAlgn val="ctr"/>
        <c:lblOffset val="100"/>
        <c:noMultiLvlLbl val="0"/>
      </c:catAx>
      <c:valAx>
        <c:axId val="131685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ru-RU"/>
          </a:p>
        </c:txPr>
        <c:crossAx val="131684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Анализ!K11" horiz="1" max="200" page="10" val="100"/>
</file>

<file path=xl/ctrlProps/ctrlProp2.xml><?xml version="1.0" encoding="utf-8"?>
<formControlPr xmlns="http://schemas.microsoft.com/office/spreadsheetml/2009/9/main" objectType="Scroll" dx="16" fmlaLink="Анализ!K12" horiz="1" max="200" page="10" val="100"/>
</file>

<file path=xl/ctrlProps/ctrlProp3.xml><?xml version="1.0" encoding="utf-8"?>
<formControlPr xmlns="http://schemas.microsoft.com/office/spreadsheetml/2009/9/main" objectType="Scroll" dx="16" fmlaLink="Анализ!K13" horiz="1" max="200" page="10" val="100"/>
</file>

<file path=xl/ctrlProps/ctrlProp4.xml><?xml version="1.0" encoding="utf-8"?>
<formControlPr xmlns="http://schemas.microsoft.com/office/spreadsheetml/2009/9/main" objectType="Scroll" dx="16" fmlaLink="Анализ!K14" horiz="1" max="200" page="10" val="1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seminar/PivotTableExcel.pdf" TargetMode="External"/><Relationship Id="rId2" Type="http://schemas.openxmlformats.org/officeDocument/2006/relationships/hyperlink" Target="http://www.finalytics.pro/seminar/ExcelUse.pdf" TargetMode="External"/><Relationship Id="rId1" Type="http://schemas.openxmlformats.org/officeDocument/2006/relationships/image" Target="../media/image3.png"/><Relationship Id="rId5" Type="http://schemas.openxmlformats.org/officeDocument/2006/relationships/hyperlink" Target="http://www.finalytics.pro/seminar/BusPresentPowerPoint.pdf" TargetMode="External"/><Relationship Id="rId4" Type="http://schemas.openxmlformats.org/officeDocument/2006/relationships/hyperlink" Target="http://www.finalytics.pro/seminar/DiagrammaExcel.pdf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6</xdr:row>
          <xdr:rowOff>28575</xdr:rowOff>
        </xdr:from>
        <xdr:to>
          <xdr:col>2</xdr:col>
          <xdr:colOff>1428750</xdr:colOff>
          <xdr:row>6</xdr:row>
          <xdr:rowOff>152400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7</xdr:row>
          <xdr:rowOff>28575</xdr:rowOff>
        </xdr:from>
        <xdr:to>
          <xdr:col>2</xdr:col>
          <xdr:colOff>1428750</xdr:colOff>
          <xdr:row>7</xdr:row>
          <xdr:rowOff>152400</xdr:rowOff>
        </xdr:to>
        <xdr:sp macro="" textlink="">
          <xdr:nvSpPr>
            <xdr:cNvPr id="2053" name="Scroll Bar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8</xdr:row>
          <xdr:rowOff>28575</xdr:rowOff>
        </xdr:from>
        <xdr:to>
          <xdr:col>2</xdr:col>
          <xdr:colOff>1428750</xdr:colOff>
          <xdr:row>8</xdr:row>
          <xdr:rowOff>152400</xdr:rowOff>
        </xdr:to>
        <xdr:sp macro="" textlink="">
          <xdr:nvSpPr>
            <xdr:cNvPr id="2054" name="Scroll Bar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9</xdr:row>
          <xdr:rowOff>28575</xdr:rowOff>
        </xdr:from>
        <xdr:to>
          <xdr:col>2</xdr:col>
          <xdr:colOff>1428750</xdr:colOff>
          <xdr:row>9</xdr:row>
          <xdr:rowOff>152400</xdr:rowOff>
        </xdr:to>
        <xdr:sp macro="" textlink="">
          <xdr:nvSpPr>
            <xdr:cNvPr id="2055" name="Scroll Bar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562710</xdr:colOff>
          <xdr:row>0</xdr:row>
          <xdr:rowOff>-71805</xdr:rowOff>
        </xdr:from>
        <xdr:to>
          <xdr:col>6</xdr:col>
          <xdr:colOff>2820135</xdr:colOff>
          <xdr:row>12</xdr:row>
          <xdr:rowOff>79862</xdr:rowOff>
        </xdr:to>
        <xdr:pic>
          <xdr:nvPicPr>
            <xdr:cNvPr id="7" name="Рисунок 6"/>
            <xdr:cNvPicPr>
              <a:picLocks noChangeAspect="1" noChangeArrowheads="1"/>
              <a:extLst>
                <a:ext uri="{84589F7E-364E-4C9E-8A38-B11213B215E9}">
                  <a14:cameraTool cellRange="График" spid="_x0000_s20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5400000">
              <a:off x="4205656" y="80595"/>
              <a:ext cx="2562225" cy="2257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9</xdr:row>
      <xdr:rowOff>9525</xdr:rowOff>
    </xdr:from>
    <xdr:to>
      <xdr:col>12</xdr:col>
      <xdr:colOff>485775</xdr:colOff>
      <xdr:row>21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7" t="5377" r="2118" b="3214"/>
        <a:stretch/>
      </xdr:blipFill>
      <xdr:spPr>
        <a:xfrm>
          <a:off x="771525" y="1895475"/>
          <a:ext cx="6858000" cy="2428875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12</xdr:row>
      <xdr:rowOff>171450</xdr:rowOff>
    </xdr:from>
    <xdr:to>
      <xdr:col>3</xdr:col>
      <xdr:colOff>523875</xdr:colOff>
      <xdr:row>19</xdr:row>
      <xdr:rowOff>38100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2" tooltip="Скачать программу семинара в формате PDF"/>
        </xdr:cNvPr>
        <xdr:cNvSpPr/>
      </xdr:nvSpPr>
      <xdr:spPr>
        <a:xfrm>
          <a:off x="914400" y="2628900"/>
          <a:ext cx="1266825" cy="1200150"/>
        </a:xfrm>
        <a:prstGeom prst="roundRect">
          <a:avLst>
            <a:gd name="adj" fmla="val 11905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bIns="0" rtlCol="0" anchor="b"/>
        <a:lstStyle/>
        <a:p>
          <a:pPr algn="ctr"/>
          <a:r>
            <a:rPr lang="ru-RU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cs typeface="Segoe UI Light" pitchFamily="34" charset="0"/>
            </a:rPr>
            <a:t>Скачать программу</a:t>
          </a:r>
          <a:r>
            <a:rPr lang="en-US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cs typeface="Segoe UI Light" pitchFamily="34" charset="0"/>
            </a:rPr>
            <a:t> </a:t>
          </a:r>
          <a:endParaRPr lang="ru-RU" sz="800">
            <a:solidFill>
              <a:schemeClr val="accent6">
                <a:lumMod val="50000"/>
              </a:schemeClr>
            </a:solidFill>
            <a:latin typeface="Segoe UI Light" pitchFamily="34" charset="0"/>
            <a:cs typeface="Segoe UI Light" pitchFamily="34" charset="0"/>
          </a:endParaRPr>
        </a:p>
      </xdr:txBody>
    </xdr:sp>
    <xdr:clientData/>
  </xdr:twoCellAnchor>
  <xdr:twoCellAnchor>
    <xdr:from>
      <xdr:col>3</xdr:col>
      <xdr:colOff>514350</xdr:colOff>
      <xdr:row>13</xdr:row>
      <xdr:rowOff>19050</xdr:rowOff>
    </xdr:from>
    <xdr:to>
      <xdr:col>6</xdr:col>
      <xdr:colOff>0</xdr:colOff>
      <xdr:row>19</xdr:row>
      <xdr:rowOff>19050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 tooltip="Скачать программу семинара в формате PDF"/>
        </xdr:cNvPr>
        <xdr:cNvSpPr/>
      </xdr:nvSpPr>
      <xdr:spPr>
        <a:xfrm>
          <a:off x="2171700" y="2667000"/>
          <a:ext cx="1314450" cy="1143000"/>
        </a:xfrm>
        <a:prstGeom prst="roundRect">
          <a:avLst>
            <a:gd name="adj" fmla="val 11905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bIns="0" rtlCol="0" anchor="b"/>
        <a:lstStyle/>
        <a:p>
          <a:pPr marL="0" indent="0" algn="ctr"/>
          <a:r>
            <a:rPr lang="ru-RU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ea typeface="+mn-ea"/>
              <a:cs typeface="Segoe UI Light" pitchFamily="34" charset="0"/>
            </a:rPr>
            <a:t>Скачать программу</a:t>
          </a:r>
          <a:r>
            <a:rPr lang="en-US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ea typeface="+mn-ea"/>
              <a:cs typeface="Segoe UI Light" pitchFamily="34" charset="0"/>
            </a:rPr>
            <a:t> </a:t>
          </a:r>
          <a:endParaRPr lang="ru-RU" sz="800">
            <a:solidFill>
              <a:schemeClr val="accent6">
                <a:lumMod val="50000"/>
              </a:schemeClr>
            </a:solidFill>
            <a:latin typeface="Segoe UI Light" pitchFamily="34" charset="0"/>
            <a:ea typeface="+mn-ea"/>
            <a:cs typeface="Segoe UI Light" pitchFamily="34" charset="0"/>
          </a:endParaRPr>
        </a:p>
      </xdr:txBody>
    </xdr:sp>
    <xdr:clientData/>
  </xdr:twoCellAnchor>
  <xdr:twoCellAnchor>
    <xdr:from>
      <xdr:col>6</xdr:col>
      <xdr:colOff>47626</xdr:colOff>
      <xdr:row>12</xdr:row>
      <xdr:rowOff>180975</xdr:rowOff>
    </xdr:from>
    <xdr:to>
      <xdr:col>8</xdr:col>
      <xdr:colOff>47626</xdr:colOff>
      <xdr:row>19</xdr:row>
      <xdr:rowOff>38101</xdr:rowOff>
    </xdr:to>
    <xdr:sp macro="" textlink="">
      <xdr:nvSpPr>
        <xdr:cNvPr id="5" name="Скругленный прямоугольник 4">
          <a:hlinkClick xmlns:r="http://schemas.openxmlformats.org/officeDocument/2006/relationships" r:id="rId4" tooltip="Скачать программу семинара в формате PDF"/>
        </xdr:cNvPr>
        <xdr:cNvSpPr/>
      </xdr:nvSpPr>
      <xdr:spPr>
        <a:xfrm>
          <a:off x="3533776" y="2638425"/>
          <a:ext cx="1219200" cy="1190626"/>
        </a:xfrm>
        <a:prstGeom prst="roundRect">
          <a:avLst>
            <a:gd name="adj" fmla="val 11905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bIns="0" rtlCol="0" anchor="b"/>
        <a:lstStyle/>
        <a:p>
          <a:pPr marL="0" indent="0" algn="ctr"/>
          <a:r>
            <a:rPr lang="ru-RU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ea typeface="+mn-ea"/>
              <a:cs typeface="Segoe UI Light" pitchFamily="34" charset="0"/>
            </a:rPr>
            <a:t>Скачать программу</a:t>
          </a:r>
        </a:p>
      </xdr:txBody>
    </xdr:sp>
    <xdr:clientData/>
  </xdr:twoCellAnchor>
  <xdr:twoCellAnchor>
    <xdr:from>
      <xdr:col>8</xdr:col>
      <xdr:colOff>28575</xdr:colOff>
      <xdr:row>13</xdr:row>
      <xdr:rowOff>19050</xdr:rowOff>
    </xdr:from>
    <xdr:to>
      <xdr:col>10</xdr:col>
      <xdr:colOff>142875</xdr:colOff>
      <xdr:row>19</xdr:row>
      <xdr:rowOff>19050</xdr:rowOff>
    </xdr:to>
    <xdr:sp macro="" textlink="">
      <xdr:nvSpPr>
        <xdr:cNvPr id="6" name="Скругленный прямоугольник 5">
          <a:hlinkClick xmlns:r="http://schemas.openxmlformats.org/officeDocument/2006/relationships" r:id="rId5" tooltip="Скачать программу семинара в формате PDF"/>
        </xdr:cNvPr>
        <xdr:cNvSpPr/>
      </xdr:nvSpPr>
      <xdr:spPr>
        <a:xfrm>
          <a:off x="4733925" y="2667000"/>
          <a:ext cx="1333500" cy="1143000"/>
        </a:xfrm>
        <a:prstGeom prst="roundRect">
          <a:avLst>
            <a:gd name="adj" fmla="val 11905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bIns="0" rtlCol="0" anchor="b"/>
        <a:lstStyle/>
        <a:p>
          <a:pPr marL="0" indent="0" algn="ctr"/>
          <a:r>
            <a:rPr lang="ru-RU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ea typeface="+mn-ea"/>
              <a:cs typeface="Segoe UI Light" pitchFamily="34" charset="0"/>
            </a:rPr>
            <a:t>Скачать программу</a:t>
          </a:r>
          <a:r>
            <a:rPr lang="en-US" sz="800">
              <a:solidFill>
                <a:schemeClr val="accent6">
                  <a:lumMod val="50000"/>
                </a:schemeClr>
              </a:solidFill>
              <a:latin typeface="Segoe UI Light" pitchFamily="34" charset="0"/>
              <a:ea typeface="+mn-ea"/>
              <a:cs typeface="Segoe UI Light" pitchFamily="34" charset="0"/>
            </a:rPr>
            <a:t> </a:t>
          </a:r>
          <a:endParaRPr lang="ru-RU" sz="800">
            <a:solidFill>
              <a:schemeClr val="accent6">
                <a:lumMod val="50000"/>
              </a:schemeClr>
            </a:solidFill>
            <a:latin typeface="Segoe UI Light" pitchFamily="34" charset="0"/>
            <a:ea typeface="+mn-ea"/>
            <a:cs typeface="Segoe UI Light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3</xdr:row>
      <xdr:rowOff>171450</xdr:rowOff>
    </xdr:from>
    <xdr:to>
      <xdr:col>18</xdr:col>
      <xdr:colOff>209549</xdr:colOff>
      <xdr:row>16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19</xdr:row>
      <xdr:rowOff>123824</xdr:rowOff>
    </xdr:from>
    <xdr:to>
      <xdr:col>17</xdr:col>
      <xdr:colOff>38101</xdr:colOff>
      <xdr:row>28</xdr:row>
      <xdr:rowOff>142874</xdr:rowOff>
    </xdr:to>
    <xdr:grpSp>
      <xdr:nvGrpSpPr>
        <xdr:cNvPr id="7" name="Группа 6"/>
        <xdr:cNvGrpSpPr/>
      </xdr:nvGrpSpPr>
      <xdr:grpSpPr>
        <a:xfrm rot="16200000">
          <a:off x="4533900" y="3629024"/>
          <a:ext cx="1895475" cy="2124076"/>
          <a:chOff x="4333875" y="3629024"/>
          <a:chExt cx="1895475" cy="2124076"/>
        </a:xfrm>
      </xdr:grpSpPr>
      <xdr:pic>
        <xdr:nvPicPr>
          <xdr:cNvPr id="3" name="Рисунок 2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b="3158"/>
          <a:stretch/>
        </xdr:blipFill>
        <xdr:spPr>
          <a:xfrm>
            <a:off x="4400549" y="4038599"/>
            <a:ext cx="1629067" cy="819151"/>
          </a:xfrm>
          <a:prstGeom prst="rect">
            <a:avLst/>
          </a:prstGeom>
        </xdr:spPr>
      </xdr:pic>
      <xdr:sp macro="" textlink="">
        <xdr:nvSpPr>
          <xdr:cNvPr id="4" name="Стрелка вверх 3"/>
          <xdr:cNvSpPr/>
        </xdr:nvSpPr>
        <xdr:spPr>
          <a:xfrm rot="19676486">
            <a:off x="5295900" y="4581525"/>
            <a:ext cx="304800" cy="504825"/>
          </a:xfrm>
          <a:prstGeom prst="upArrow">
            <a:avLst>
              <a:gd name="adj1" fmla="val 50000"/>
              <a:gd name="adj2" fmla="val 128125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>
              <a:solidFill>
                <a:schemeClr val="accent2">
                  <a:lumMod val="75000"/>
                </a:schemeClr>
              </a:solidFill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4400550" y="5124450"/>
            <a:ext cx="1828800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100">
                <a:solidFill>
                  <a:schemeClr val="accent2"/>
                </a:solidFill>
              </a:rPr>
              <a:t>Жмите мышкой на полосу</a:t>
            </a:r>
            <a:r>
              <a:rPr lang="ru-RU" sz="1100" baseline="0">
                <a:solidFill>
                  <a:schemeClr val="accent2"/>
                </a:solidFill>
              </a:rPr>
              <a:t> прокрутки или двигайте "бегунок"</a:t>
            </a:r>
            <a:endParaRPr lang="ru-RU" sz="1100">
              <a:solidFill>
                <a:schemeClr val="accent2"/>
              </a:solidFill>
            </a:endParaRPr>
          </a:p>
        </xdr:txBody>
      </xdr:sp>
      <xdr:sp macro="" textlink="">
        <xdr:nvSpPr>
          <xdr:cNvPr id="6" name="TextBox 5"/>
          <xdr:cNvSpPr txBox="1"/>
        </xdr:nvSpPr>
        <xdr:spPr>
          <a:xfrm>
            <a:off x="4333875" y="3629024"/>
            <a:ext cx="1828800" cy="4095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800">
                <a:solidFill>
                  <a:schemeClr val="bg1">
                    <a:lumMod val="65000"/>
                  </a:schemeClr>
                </a:solidFill>
              </a:rPr>
              <a:t>Подсказка:</a:t>
            </a:r>
          </a:p>
        </xdr:txBody>
      </xdr:sp>
    </xdr:grpSp>
    <xdr:clientData/>
  </xdr:twoCellAnchor>
  <xdr:twoCellAnchor>
    <xdr:from>
      <xdr:col>6</xdr:col>
      <xdr:colOff>133350</xdr:colOff>
      <xdr:row>19</xdr:row>
      <xdr:rowOff>190500</xdr:rowOff>
    </xdr:from>
    <xdr:to>
      <xdr:col>17</xdr:col>
      <xdr:colOff>66675</xdr:colOff>
      <xdr:row>28</xdr:row>
      <xdr:rowOff>171450</xdr:rowOff>
    </xdr:to>
    <xdr:sp macro="" textlink="">
      <xdr:nvSpPr>
        <xdr:cNvPr id="8" name="Прямоугольник 7"/>
        <xdr:cNvSpPr/>
      </xdr:nvSpPr>
      <xdr:spPr>
        <a:xfrm>
          <a:off x="4400550" y="3810000"/>
          <a:ext cx="2171700" cy="1857375"/>
        </a:xfrm>
        <a:prstGeom prst="rect">
          <a:avLst/>
        </a:prstGeom>
        <a:solidFill>
          <a:schemeClr val="bg1">
            <a:alpha val="3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_&#1057;&#1090;&#1072;&#1089;/_Finalytics/04.%20&#1052;&#1077;&#1090;&#1086;&#1076;&#1080;&#1082;&#1080;,%20&#1073;&#1072;&#1079;&#1072;%20&#1079;&#1085;&#1072;&#1085;&#1080;&#1081;/Ex&#1089;el/&#1052;&#1086;&#1080;%20&#1092;&#1080;&#1096;&#1082;&#1080;/&#1055;&#1088;&#1080;&#1077;&#1084;&#1099;&#1042;&#1082;&#1086;&#1085;&#1090;&#1072;&#1082;&#1090;&#1077;/&#1040;&#1085;&#1072;&#1083;&#1080;&#1079;&#1044;&#1077;&#1073;&#1080;&#1090;&#1086;&#1088;&#1086;&#1074;/A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"/>
      <sheetName val="Данные"/>
      <sheetName val="Как научиться такое делать"/>
    </sheetNames>
    <sheetDataSet>
      <sheetData sheetId="0"/>
      <sheetData sheetId="1">
        <row r="3">
          <cell r="C3">
            <v>1793989</v>
          </cell>
        </row>
        <row r="4">
          <cell r="C4">
            <v>4746122</v>
          </cell>
        </row>
        <row r="5">
          <cell r="C5">
            <v>8000000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SalosteySV@gmail.com?subject=&#1061;&#1086;&#1095;&#1091;%20&#1085;&#1072;%20&#1089;&#1077;&#1084;&#1080;&#1085;&#1072;&#1088;!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L31"/>
  <sheetViews>
    <sheetView zoomScaleNormal="100" workbookViewId="0">
      <selection activeCell="B7" sqref="B7"/>
    </sheetView>
  </sheetViews>
  <sheetFormatPr defaultRowHeight="15" x14ac:dyDescent="0.25"/>
  <cols>
    <col min="1" max="1" width="1.28515625" style="1" customWidth="1"/>
    <col min="2" max="2" width="61.42578125" style="1" customWidth="1"/>
    <col min="3" max="10" width="10" style="2" customWidth="1"/>
    <col min="11" max="11" width="16.140625" style="1" customWidth="1"/>
    <col min="12" max="18" width="9.140625" style="1"/>
    <col min="19" max="19" width="13.140625" style="1" customWidth="1"/>
    <col min="20" max="16384" width="9.140625" style="1"/>
  </cols>
  <sheetData>
    <row r="2" spans="2:12" x14ac:dyDescent="0.25">
      <c r="B2" s="3" t="s">
        <v>34</v>
      </c>
      <c r="C2" s="4" t="s">
        <v>0</v>
      </c>
      <c r="D2" s="4" t="s">
        <v>1</v>
      </c>
      <c r="E2" s="4" t="s">
        <v>2</v>
      </c>
      <c r="F2" s="4" t="s">
        <v>37</v>
      </c>
      <c r="G2" s="4" t="s">
        <v>38</v>
      </c>
      <c r="H2" s="4" t="s">
        <v>39</v>
      </c>
      <c r="I2" s="4" t="s">
        <v>40</v>
      </c>
      <c r="J2" s="66" t="s">
        <v>36</v>
      </c>
    </row>
    <row r="3" spans="2:12" x14ac:dyDescent="0.25">
      <c r="B3" s="5" t="s">
        <v>4</v>
      </c>
      <c r="C3" s="6">
        <v>100</v>
      </c>
      <c r="D3" s="7">
        <v>200</v>
      </c>
      <c r="E3" s="7">
        <v>150</v>
      </c>
      <c r="F3" s="7">
        <v>500</v>
      </c>
      <c r="G3" s="7">
        <v>310</v>
      </c>
      <c r="H3" s="7">
        <v>210</v>
      </c>
      <c r="I3" s="7">
        <v>423</v>
      </c>
      <c r="J3" s="33"/>
    </row>
    <row r="4" spans="2:12" x14ac:dyDescent="0.25">
      <c r="B4" s="8" t="s">
        <v>5</v>
      </c>
      <c r="C4" s="9">
        <f>10*(1+18%*$K$4)</f>
        <v>10</v>
      </c>
      <c r="D4" s="10">
        <f>7*(1+18%*$K$4)</f>
        <v>7</v>
      </c>
      <c r="E4" s="10">
        <f>12*(1+18%*$K$4)</f>
        <v>12</v>
      </c>
      <c r="F4" s="10">
        <v>3</v>
      </c>
      <c r="G4" s="10">
        <v>5</v>
      </c>
      <c r="H4" s="10">
        <v>6</v>
      </c>
      <c r="I4" s="10">
        <v>8</v>
      </c>
      <c r="J4" s="34"/>
    </row>
    <row r="5" spans="2:12" x14ac:dyDescent="0.25">
      <c r="B5" s="8" t="s">
        <v>6</v>
      </c>
      <c r="C5" s="9">
        <v>7</v>
      </c>
      <c r="D5" s="10">
        <v>5</v>
      </c>
      <c r="E5" s="10">
        <v>11</v>
      </c>
      <c r="F5" s="10">
        <v>1.5</v>
      </c>
      <c r="G5" s="10">
        <v>3</v>
      </c>
      <c r="H5" s="10">
        <v>4.5</v>
      </c>
      <c r="I5" s="10">
        <v>5.5</v>
      </c>
      <c r="J5" s="34"/>
    </row>
    <row r="6" spans="2:12" x14ac:dyDescent="0.25">
      <c r="B6" s="11" t="s">
        <v>7</v>
      </c>
      <c r="C6" s="64"/>
      <c r="D6" s="65"/>
      <c r="E6" s="65"/>
      <c r="F6" s="65"/>
      <c r="G6" s="65"/>
      <c r="H6" s="65"/>
      <c r="I6" s="65"/>
      <c r="J6" s="12">
        <v>3000</v>
      </c>
    </row>
    <row r="9" spans="2:12" x14ac:dyDescent="0.25">
      <c r="B9" s="62" t="s">
        <v>35</v>
      </c>
      <c r="C9" s="63"/>
      <c r="D9" s="63"/>
      <c r="E9" s="63"/>
      <c r="F9" s="63"/>
      <c r="G9" s="63"/>
      <c r="H9" s="63"/>
      <c r="I9" s="63"/>
      <c r="J9" s="63"/>
      <c r="K9" s="62"/>
      <c r="L9" s="62"/>
    </row>
    <row r="10" spans="2:12" x14ac:dyDescent="0.25">
      <c r="B10" s="35" t="s">
        <v>8</v>
      </c>
      <c r="C10" s="36" t="s">
        <v>0</v>
      </c>
      <c r="D10" s="36" t="s">
        <v>1</v>
      </c>
      <c r="E10" s="36" t="s">
        <v>2</v>
      </c>
      <c r="F10" s="36"/>
      <c r="G10" s="36"/>
      <c r="H10" s="36"/>
      <c r="I10" s="36"/>
      <c r="J10" s="37" t="s">
        <v>3</v>
      </c>
      <c r="K10" s="38"/>
      <c r="L10" s="39" t="s">
        <v>9</v>
      </c>
    </row>
    <row r="11" spans="2:12" x14ac:dyDescent="0.25">
      <c r="B11" s="40" t="s">
        <v>4</v>
      </c>
      <c r="C11" s="41">
        <f t="shared" ref="C11:E13" si="0">C3*(1+$L11)</f>
        <v>100</v>
      </c>
      <c r="D11" s="42">
        <f t="shared" si="0"/>
        <v>200</v>
      </c>
      <c r="E11" s="42">
        <f t="shared" si="0"/>
        <v>150</v>
      </c>
      <c r="F11" s="42">
        <f t="shared" ref="F11:I11" si="1">F3*(1+$L11)</f>
        <v>500</v>
      </c>
      <c r="G11" s="42">
        <f t="shared" si="1"/>
        <v>310</v>
      </c>
      <c r="H11" s="42">
        <f t="shared" si="1"/>
        <v>210</v>
      </c>
      <c r="I11" s="42">
        <f t="shared" si="1"/>
        <v>423</v>
      </c>
      <c r="J11" s="43"/>
      <c r="K11" s="38">
        <v>100</v>
      </c>
      <c r="L11" s="44">
        <f>(K11-100)/100</f>
        <v>0</v>
      </c>
    </row>
    <row r="12" spans="2:12" x14ac:dyDescent="0.25">
      <c r="B12" s="45" t="s">
        <v>5</v>
      </c>
      <c r="C12" s="46">
        <f t="shared" si="0"/>
        <v>10</v>
      </c>
      <c r="D12" s="47">
        <f t="shared" si="0"/>
        <v>7</v>
      </c>
      <c r="E12" s="47">
        <f t="shared" si="0"/>
        <v>12</v>
      </c>
      <c r="F12" s="47">
        <f t="shared" ref="F12:I12" si="2">F4*(1+$L12)</f>
        <v>3</v>
      </c>
      <c r="G12" s="47">
        <f t="shared" si="2"/>
        <v>5</v>
      </c>
      <c r="H12" s="47">
        <f t="shared" si="2"/>
        <v>6</v>
      </c>
      <c r="I12" s="47">
        <f t="shared" si="2"/>
        <v>8</v>
      </c>
      <c r="J12" s="48"/>
      <c r="K12" s="38">
        <v>100</v>
      </c>
      <c r="L12" s="44">
        <f t="shared" ref="L12:L14" si="3">(K12-100)/100</f>
        <v>0</v>
      </c>
    </row>
    <row r="13" spans="2:12" x14ac:dyDescent="0.25">
      <c r="B13" s="45" t="s">
        <v>6</v>
      </c>
      <c r="C13" s="46">
        <f t="shared" si="0"/>
        <v>7</v>
      </c>
      <c r="D13" s="47">
        <f t="shared" si="0"/>
        <v>5</v>
      </c>
      <c r="E13" s="47">
        <f t="shared" si="0"/>
        <v>11</v>
      </c>
      <c r="F13" s="47">
        <f t="shared" ref="F13:I13" si="4">F5*(1+$L13)</f>
        <v>1.5</v>
      </c>
      <c r="G13" s="47">
        <f t="shared" si="4"/>
        <v>3</v>
      </c>
      <c r="H13" s="47">
        <f t="shared" si="4"/>
        <v>4.5</v>
      </c>
      <c r="I13" s="47">
        <f t="shared" si="4"/>
        <v>5.5</v>
      </c>
      <c r="J13" s="48"/>
      <c r="K13" s="38">
        <v>100</v>
      </c>
      <c r="L13" s="44">
        <f t="shared" si="3"/>
        <v>0</v>
      </c>
    </row>
    <row r="14" spans="2:12" x14ac:dyDescent="0.25">
      <c r="B14" s="49" t="s">
        <v>7</v>
      </c>
      <c r="C14" s="50"/>
      <c r="D14" s="51"/>
      <c r="E14" s="51"/>
      <c r="F14" s="51"/>
      <c r="G14" s="51"/>
      <c r="H14" s="51"/>
      <c r="I14" s="51"/>
      <c r="J14" s="52">
        <f>J6*(1+$L14)</f>
        <v>3000</v>
      </c>
      <c r="K14" s="38">
        <v>100</v>
      </c>
      <c r="L14" s="44">
        <f t="shared" si="3"/>
        <v>0</v>
      </c>
    </row>
    <row r="15" spans="2:12" x14ac:dyDescent="0.25">
      <c r="B15" s="38"/>
      <c r="C15" s="53"/>
      <c r="D15" s="53"/>
      <c r="E15" s="53"/>
      <c r="F15" s="53"/>
      <c r="G15" s="53"/>
      <c r="H15" s="53"/>
      <c r="I15" s="53"/>
      <c r="J15" s="53"/>
      <c r="K15" s="38"/>
      <c r="L15" s="38"/>
    </row>
    <row r="16" spans="2:12" x14ac:dyDescent="0.25">
      <c r="B16" s="35" t="s">
        <v>10</v>
      </c>
      <c r="C16" s="53"/>
      <c r="D16" s="53"/>
      <c r="E16" s="53"/>
      <c r="F16" s="53"/>
      <c r="G16" s="53"/>
      <c r="H16" s="53"/>
      <c r="I16" s="53"/>
      <c r="J16" s="53"/>
      <c r="K16" s="38"/>
      <c r="L16" s="38"/>
    </row>
    <row r="17" spans="2:12" x14ac:dyDescent="0.25">
      <c r="B17" s="40" t="s">
        <v>11</v>
      </c>
      <c r="C17" s="54">
        <f>C11*C12</f>
        <v>1000</v>
      </c>
      <c r="D17" s="55">
        <f t="shared" ref="D17:E17" si="5">D11*D12</f>
        <v>1400</v>
      </c>
      <c r="E17" s="55">
        <f t="shared" si="5"/>
        <v>1800</v>
      </c>
      <c r="F17" s="55">
        <f t="shared" ref="F17:I17" si="6">F11*F12</f>
        <v>1500</v>
      </c>
      <c r="G17" s="55">
        <f t="shared" si="6"/>
        <v>1550</v>
      </c>
      <c r="H17" s="55">
        <f t="shared" si="6"/>
        <v>1260</v>
      </c>
      <c r="I17" s="55">
        <f t="shared" si="6"/>
        <v>3384</v>
      </c>
      <c r="J17" s="67">
        <f t="shared" ref="J17:J20" si="7">SUM(C17:I17)</f>
        <v>11894</v>
      </c>
      <c r="K17" s="38"/>
      <c r="L17" s="38"/>
    </row>
    <row r="18" spans="2:12" x14ac:dyDescent="0.25">
      <c r="B18" s="45" t="s">
        <v>12</v>
      </c>
      <c r="C18" s="56">
        <f>C11*C13</f>
        <v>700</v>
      </c>
      <c r="D18" s="57">
        <f>D11*D13</f>
        <v>1000</v>
      </c>
      <c r="E18" s="57">
        <f t="shared" ref="E18:I18" si="8">E11*E13</f>
        <v>1650</v>
      </c>
      <c r="F18" s="57">
        <f t="shared" si="8"/>
        <v>750</v>
      </c>
      <c r="G18" s="57">
        <f t="shared" si="8"/>
        <v>930</v>
      </c>
      <c r="H18" s="57">
        <f t="shared" si="8"/>
        <v>945</v>
      </c>
      <c r="I18" s="57">
        <f t="shared" si="8"/>
        <v>2326.5</v>
      </c>
      <c r="J18" s="68">
        <f t="shared" si="7"/>
        <v>8301.5</v>
      </c>
      <c r="K18" s="38"/>
      <c r="L18" s="38"/>
    </row>
    <row r="19" spans="2:12" x14ac:dyDescent="0.25">
      <c r="B19" s="45" t="s">
        <v>13</v>
      </c>
      <c r="C19" s="56">
        <f>C12-C13</f>
        <v>3</v>
      </c>
      <c r="D19" s="57">
        <f t="shared" ref="D19:E19" si="9">D12-D13</f>
        <v>2</v>
      </c>
      <c r="E19" s="57">
        <f t="shared" si="9"/>
        <v>1</v>
      </c>
      <c r="F19" s="57">
        <f t="shared" ref="F19:I19" si="10">F12-F13</f>
        <v>1.5</v>
      </c>
      <c r="G19" s="57">
        <f t="shared" si="10"/>
        <v>2</v>
      </c>
      <c r="H19" s="57">
        <f t="shared" si="10"/>
        <v>1.5</v>
      </c>
      <c r="I19" s="57">
        <f t="shared" si="10"/>
        <v>2.5</v>
      </c>
      <c r="J19" s="68">
        <f t="shared" si="7"/>
        <v>13.5</v>
      </c>
      <c r="K19" s="38"/>
      <c r="L19" s="38"/>
    </row>
    <row r="20" spans="2:12" x14ac:dyDescent="0.25">
      <c r="B20" s="45" t="s">
        <v>14</v>
      </c>
      <c r="C20" s="56">
        <f>C17-C18</f>
        <v>300</v>
      </c>
      <c r="D20" s="57">
        <f>D17-D18</f>
        <v>400</v>
      </c>
      <c r="E20" s="57">
        <f t="shared" ref="E20:I20" si="11">E17-E18</f>
        <v>150</v>
      </c>
      <c r="F20" s="57">
        <f t="shared" si="11"/>
        <v>750</v>
      </c>
      <c r="G20" s="57">
        <f t="shared" si="11"/>
        <v>620</v>
      </c>
      <c r="H20" s="57">
        <f t="shared" si="11"/>
        <v>315</v>
      </c>
      <c r="I20" s="57">
        <f t="shared" si="11"/>
        <v>1057.5</v>
      </c>
      <c r="J20" s="68">
        <f t="shared" si="7"/>
        <v>3592.5</v>
      </c>
      <c r="K20" s="38"/>
      <c r="L20" s="38"/>
    </row>
    <row r="21" spans="2:12" x14ac:dyDescent="0.25">
      <c r="B21" s="45" t="s">
        <v>7</v>
      </c>
      <c r="C21" s="56"/>
      <c r="D21" s="57"/>
      <c r="E21" s="57"/>
      <c r="F21" s="57"/>
      <c r="G21" s="57"/>
      <c r="H21" s="57"/>
      <c r="I21" s="57"/>
      <c r="J21" s="68">
        <f>J14</f>
        <v>3000</v>
      </c>
      <c r="K21" s="38"/>
      <c r="L21" s="38"/>
    </row>
    <row r="22" spans="2:12" x14ac:dyDescent="0.25">
      <c r="B22" s="58" t="s">
        <v>18</v>
      </c>
      <c r="C22" s="56"/>
      <c r="D22" s="57"/>
      <c r="E22" s="57"/>
      <c r="F22" s="57"/>
      <c r="G22" s="57"/>
      <c r="H22" s="57"/>
      <c r="I22" s="57"/>
      <c r="J22" s="68">
        <f>J21/(J20/J17)</f>
        <v>9932.3590814196232</v>
      </c>
      <c r="K22" s="38"/>
      <c r="L22" s="38"/>
    </row>
    <row r="23" spans="2:12" x14ac:dyDescent="0.25">
      <c r="B23" s="49" t="s">
        <v>15</v>
      </c>
      <c r="C23" s="50"/>
      <c r="D23" s="51"/>
      <c r="E23" s="51"/>
      <c r="F23" s="51"/>
      <c r="G23" s="51"/>
      <c r="H23" s="51"/>
      <c r="I23" s="51"/>
      <c r="J23" s="69">
        <f>J20-J21</f>
        <v>592.5</v>
      </c>
      <c r="K23" s="38"/>
      <c r="L23" s="38"/>
    </row>
    <row r="24" spans="2:12" x14ac:dyDescent="0.25">
      <c r="B24" s="38"/>
      <c r="C24" s="53"/>
      <c r="D24" s="53"/>
      <c r="E24" s="53"/>
      <c r="F24" s="53"/>
      <c r="G24" s="53"/>
      <c r="H24" s="53"/>
      <c r="I24" s="53"/>
      <c r="J24" s="53"/>
      <c r="K24" s="38"/>
      <c r="L24" s="38"/>
    </row>
    <row r="25" spans="2:12" x14ac:dyDescent="0.25">
      <c r="B25" s="38"/>
      <c r="C25" s="53"/>
      <c r="D25" s="53"/>
      <c r="E25" s="53"/>
      <c r="F25" s="53"/>
      <c r="G25" s="53"/>
      <c r="H25" s="53"/>
      <c r="I25" s="53"/>
      <c r="J25" s="53"/>
      <c r="K25" s="38"/>
      <c r="L25" s="38"/>
    </row>
    <row r="26" spans="2:12" x14ac:dyDescent="0.25">
      <c r="B26" s="59" t="s">
        <v>27</v>
      </c>
      <c r="C26" s="60"/>
      <c r="D26" s="60" t="s">
        <v>22</v>
      </c>
      <c r="E26" s="60" t="s">
        <v>28</v>
      </c>
      <c r="F26" s="60"/>
      <c r="G26" s="70" t="s">
        <v>41</v>
      </c>
      <c r="H26" s="60"/>
      <c r="I26" s="60"/>
      <c r="J26" s="60"/>
      <c r="K26" s="38"/>
      <c r="L26" s="38"/>
    </row>
    <row r="27" spans="2:12" x14ac:dyDescent="0.25">
      <c r="B27" s="38"/>
      <c r="C27" s="53">
        <f>G27</f>
        <v>592.5</v>
      </c>
      <c r="D27" s="53"/>
      <c r="E27" s="53"/>
      <c r="F27" s="53"/>
      <c r="G27" s="53">
        <f>SUMPRODUCT(C3:J3,C4:J4-C5:J5)-J6</f>
        <v>592.5</v>
      </c>
      <c r="H27" s="53"/>
      <c r="I27" s="53"/>
      <c r="J27" s="53"/>
      <c r="K27" s="38"/>
      <c r="L27" s="38"/>
    </row>
    <row r="28" spans="2:12" x14ac:dyDescent="0.25">
      <c r="B28" s="35" t="s">
        <v>4</v>
      </c>
      <c r="C28" s="53">
        <f t="shared" ref="C28:C31" si="12">G28</f>
        <v>592.5</v>
      </c>
      <c r="D28" s="61">
        <f>E28/$C$27</f>
        <v>0</v>
      </c>
      <c r="E28" s="53">
        <f>C28-C27</f>
        <v>0</v>
      </c>
      <c r="F28" s="53"/>
      <c r="G28" s="53">
        <f>SUMPRODUCT(C11:J11,C4:J4-C5:J5)-J6</f>
        <v>592.5</v>
      </c>
      <c r="H28" s="53"/>
      <c r="I28" s="53"/>
      <c r="J28" s="53"/>
      <c r="K28" s="38"/>
      <c r="L28" s="38"/>
    </row>
    <row r="29" spans="2:12" x14ac:dyDescent="0.25">
      <c r="B29" s="38" t="s">
        <v>5</v>
      </c>
      <c r="C29" s="53">
        <f t="shared" si="12"/>
        <v>592.5</v>
      </c>
      <c r="D29" s="61">
        <f>E29/$C$27</f>
        <v>0</v>
      </c>
      <c r="E29" s="53">
        <f>C29-C28</f>
        <v>0</v>
      </c>
      <c r="F29" s="53"/>
      <c r="G29" s="53">
        <f>SUMPRODUCT(C11:J11,C12:J12-C5:J5)-J6</f>
        <v>592.5</v>
      </c>
      <c r="H29" s="53"/>
      <c r="I29" s="53"/>
      <c r="J29" s="53"/>
      <c r="K29" s="38"/>
      <c r="L29" s="38"/>
    </row>
    <row r="30" spans="2:12" x14ac:dyDescent="0.25">
      <c r="B30" s="38" t="s">
        <v>6</v>
      </c>
      <c r="C30" s="53">
        <f t="shared" si="12"/>
        <v>592.5</v>
      </c>
      <c r="D30" s="61">
        <f>E30/$C$27</f>
        <v>0</v>
      </c>
      <c r="E30" s="53">
        <f>C30-C29</f>
        <v>0</v>
      </c>
      <c r="F30" s="53"/>
      <c r="G30" s="53">
        <f>SUMPRODUCT(C11:J11,C12:J12-C13:J13)-J6</f>
        <v>592.5</v>
      </c>
      <c r="H30" s="53"/>
      <c r="I30" s="53"/>
      <c r="J30" s="53"/>
      <c r="K30" s="38"/>
      <c r="L30" s="38"/>
    </row>
    <row r="31" spans="2:12" x14ac:dyDescent="0.25">
      <c r="B31" s="38" t="s">
        <v>7</v>
      </c>
      <c r="C31" s="53">
        <f t="shared" si="12"/>
        <v>592.5</v>
      </c>
      <c r="D31" s="61">
        <f>E31/$C$27</f>
        <v>0</v>
      </c>
      <c r="E31" s="53">
        <f>C31-C30</f>
        <v>0</v>
      </c>
      <c r="F31" s="53"/>
      <c r="G31" s="53">
        <f>SUMPRODUCT(C11:J11,C12:J12-C13:J13)-J14</f>
        <v>592.5</v>
      </c>
      <c r="H31" s="53"/>
      <c r="I31" s="53"/>
      <c r="J31" s="53"/>
      <c r="K31" s="38"/>
      <c r="L31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B1:H15"/>
  <sheetViews>
    <sheetView showGridLines="0" tabSelected="1" zoomScale="130" zoomScaleNormal="130" workbookViewId="0">
      <selection activeCell="F17" sqref="F17"/>
    </sheetView>
  </sheetViews>
  <sheetFormatPr defaultRowHeight="15" x14ac:dyDescent="0.25"/>
  <cols>
    <col min="1" max="1" width="4.140625" customWidth="1"/>
    <col min="2" max="2" width="1" customWidth="1"/>
    <col min="3" max="3" width="22.140625" customWidth="1"/>
    <col min="4" max="4" width="6.85546875" bestFit="1" customWidth="1"/>
    <col min="5" max="5" width="9" customWidth="1"/>
    <col min="6" max="6" width="13.7109375" customWidth="1"/>
    <col min="7" max="7" width="45.7109375" customWidth="1"/>
    <col min="8" max="8" width="1.28515625" customWidth="1"/>
  </cols>
  <sheetData>
    <row r="1" spans="2:8" ht="22.5" customHeight="1" thickBot="1" x14ac:dyDescent="0.3">
      <c r="B1" s="16" t="s">
        <v>23</v>
      </c>
      <c r="C1" s="15"/>
      <c r="D1" s="15"/>
      <c r="E1" s="15"/>
      <c r="F1" s="29" t="s">
        <v>16</v>
      </c>
    </row>
    <row r="2" spans="2:8" ht="17.25" customHeight="1" x14ac:dyDescent="0.25">
      <c r="B2" s="13"/>
      <c r="C2" s="21" t="s">
        <v>24</v>
      </c>
      <c r="D2" s="18"/>
      <c r="E2" s="18"/>
      <c r="F2" s="18"/>
    </row>
    <row r="3" spans="2:8" x14ac:dyDescent="0.25">
      <c r="B3" s="13"/>
      <c r="C3" s="80" t="s">
        <v>17</v>
      </c>
      <c r="D3" s="80"/>
      <c r="E3" s="81"/>
      <c r="F3" s="75">
        <f>SUMPRODUCT(Анализ!C3:J3,Анализ!C4:J4)-SUMPRODUCT(Анализ!C3:J3,Анализ!C5:J5)-Анализ!J6</f>
        <v>592.5</v>
      </c>
      <c r="G3" s="13"/>
      <c r="H3" s="13"/>
    </row>
    <row r="4" spans="2:8" x14ac:dyDescent="0.25">
      <c r="B4" s="13"/>
      <c r="C4" s="21" t="s">
        <v>25</v>
      </c>
      <c r="D4" s="18"/>
      <c r="E4" s="20"/>
      <c r="F4" s="24"/>
      <c r="G4" s="13"/>
      <c r="H4" s="13"/>
    </row>
    <row r="5" spans="2:8" x14ac:dyDescent="0.25">
      <c r="B5" s="13"/>
      <c r="C5" s="86" t="s">
        <v>42</v>
      </c>
      <c r="D5" s="86"/>
      <c r="E5" s="77" t="s">
        <v>30</v>
      </c>
      <c r="F5" s="76"/>
      <c r="G5" s="17"/>
      <c r="H5" s="13"/>
    </row>
    <row r="6" spans="2:8" x14ac:dyDescent="0.25">
      <c r="B6" s="13"/>
      <c r="C6" s="25"/>
      <c r="D6" s="19" t="s">
        <v>22</v>
      </c>
      <c r="E6" s="71" t="s">
        <v>22</v>
      </c>
      <c r="F6" s="71" t="s">
        <v>16</v>
      </c>
      <c r="G6" s="22"/>
      <c r="H6" s="13"/>
    </row>
    <row r="7" spans="2:8" x14ac:dyDescent="0.25">
      <c r="B7" s="13"/>
      <c r="C7" s="25" t="s">
        <v>4</v>
      </c>
      <c r="D7" s="26">
        <f>Анализ!L11</f>
        <v>0</v>
      </c>
      <c r="E7" s="72">
        <f>Анализ!D28</f>
        <v>0</v>
      </c>
      <c r="F7" s="73">
        <f>Анализ!E28</f>
        <v>0</v>
      </c>
      <c r="G7" s="14"/>
      <c r="H7" s="13"/>
    </row>
    <row r="8" spans="2:8" x14ac:dyDescent="0.25">
      <c r="B8" s="13"/>
      <c r="C8" s="25" t="s">
        <v>19</v>
      </c>
      <c r="D8" s="26">
        <f>Анализ!L12</f>
        <v>0</v>
      </c>
      <c r="E8" s="72">
        <f>Анализ!D29</f>
        <v>0</v>
      </c>
      <c r="F8" s="73">
        <f>Анализ!E29</f>
        <v>0</v>
      </c>
      <c r="G8" s="14"/>
      <c r="H8" s="13"/>
    </row>
    <row r="9" spans="2:8" x14ac:dyDescent="0.25">
      <c r="B9" s="13"/>
      <c r="C9" s="25" t="s">
        <v>20</v>
      </c>
      <c r="D9" s="26">
        <f>Анализ!L13</f>
        <v>0</v>
      </c>
      <c r="E9" s="72">
        <f>Анализ!D30</f>
        <v>0</v>
      </c>
      <c r="F9" s="73">
        <f>Анализ!E30</f>
        <v>0</v>
      </c>
      <c r="G9" s="14"/>
      <c r="H9" s="13"/>
    </row>
    <row r="10" spans="2:8" x14ac:dyDescent="0.25">
      <c r="B10" s="13"/>
      <c r="C10" s="27" t="s">
        <v>21</v>
      </c>
      <c r="D10" s="28">
        <f>Анализ!L14</f>
        <v>0</v>
      </c>
      <c r="E10" s="74">
        <f>Анализ!D31</f>
        <v>0</v>
      </c>
      <c r="F10" s="75">
        <f>Анализ!E31</f>
        <v>0</v>
      </c>
      <c r="G10" s="14"/>
      <c r="H10" s="13"/>
    </row>
    <row r="11" spans="2:8" x14ac:dyDescent="0.25">
      <c r="B11" s="13"/>
      <c r="C11" s="25"/>
      <c r="D11" s="78">
        <f>SUM(D7:D10)</f>
        <v>0</v>
      </c>
      <c r="E11" s="79">
        <f>SUM(E7:E10)</f>
        <v>0</v>
      </c>
      <c r="F11" s="17">
        <f>SUM(F7:F10)</f>
        <v>0</v>
      </c>
      <c r="G11" s="13"/>
      <c r="H11" s="13"/>
    </row>
    <row r="12" spans="2:8" x14ac:dyDescent="0.25">
      <c r="B12" s="13"/>
      <c r="C12" s="21" t="s">
        <v>29</v>
      </c>
      <c r="D12" s="18"/>
      <c r="E12" s="20"/>
      <c r="F12" s="24"/>
      <c r="G12" s="13"/>
      <c r="H12" s="13"/>
    </row>
    <row r="13" spans="2:8" ht="15.75" thickBot="1" x14ac:dyDescent="0.3">
      <c r="B13" s="32"/>
      <c r="C13" s="82" t="s">
        <v>26</v>
      </c>
      <c r="D13" s="82"/>
      <c r="E13" s="83"/>
      <c r="F13" s="84">
        <f>Анализ!J23</f>
        <v>592.5</v>
      </c>
      <c r="G13" s="13"/>
      <c r="H13" s="13"/>
    </row>
    <row r="14" spans="2:8" ht="9" customHeight="1" x14ac:dyDescent="0.25">
      <c r="B14" s="23"/>
      <c r="C14" s="23"/>
      <c r="D14" s="23"/>
      <c r="E14" s="23"/>
      <c r="F14" s="23"/>
      <c r="G14" s="23"/>
    </row>
    <row r="15" spans="2:8" x14ac:dyDescent="0.25">
      <c r="B15" s="23"/>
      <c r="C15" s="23"/>
      <c r="D15" s="23"/>
      <c r="E15" s="23"/>
      <c r="F15" s="23"/>
      <c r="G15" s="23"/>
      <c r="H15" s="23"/>
    </row>
  </sheetData>
  <mergeCells count="1">
    <mergeCell ref="C5:D5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2</xdr:col>
                    <xdr:colOff>752475</xdr:colOff>
                    <xdr:row>6</xdr:row>
                    <xdr:rowOff>28575</xdr:rowOff>
                  </from>
                  <to>
                    <xdr:col>2</xdr:col>
                    <xdr:colOff>1428750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Scroll Bar 5">
              <controlPr defaultSize="0" autoPict="0">
                <anchor moveWithCells="1">
                  <from>
                    <xdr:col>2</xdr:col>
                    <xdr:colOff>752475</xdr:colOff>
                    <xdr:row>7</xdr:row>
                    <xdr:rowOff>28575</xdr:rowOff>
                  </from>
                  <to>
                    <xdr:col>2</xdr:col>
                    <xdr:colOff>1428750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Scroll Bar 6">
              <controlPr defaultSize="0" autoPict="0">
                <anchor moveWithCells="1">
                  <from>
                    <xdr:col>2</xdr:col>
                    <xdr:colOff>752475</xdr:colOff>
                    <xdr:row>8</xdr:row>
                    <xdr:rowOff>28575</xdr:rowOff>
                  </from>
                  <to>
                    <xdr:col>2</xdr:col>
                    <xdr:colOff>1428750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Scroll Bar 7">
              <controlPr defaultSize="0" autoPict="0">
                <anchor moveWithCells="1">
                  <from>
                    <xdr:col>2</xdr:col>
                    <xdr:colOff>752475</xdr:colOff>
                    <xdr:row>9</xdr:row>
                    <xdr:rowOff>28575</xdr:rowOff>
                  </from>
                  <to>
                    <xdr:col>2</xdr:col>
                    <xdr:colOff>1428750</xdr:colOff>
                    <xdr:row>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showRowColHeaders="0" zoomScaleNormal="100" workbookViewId="0">
      <selection activeCell="A19" sqref="A19"/>
    </sheetView>
  </sheetViews>
  <sheetFormatPr defaultColWidth="0" defaultRowHeight="15" customHeight="1" zeroHeight="1" x14ac:dyDescent="0.25"/>
  <cols>
    <col min="1" max="2" width="7.85546875" style="88" customWidth="1"/>
    <col min="3" max="14" width="9.140625" style="88" customWidth="1"/>
    <col min="15" max="16384" width="9.140625" style="88" hidden="1"/>
  </cols>
  <sheetData>
    <row r="1" spans="2:2" ht="31.5" x14ac:dyDescent="0.5">
      <c r="B1" s="87" t="s">
        <v>43</v>
      </c>
    </row>
    <row r="2" spans="2:2" ht="7.5" customHeight="1" x14ac:dyDescent="0.35">
      <c r="B2" s="89"/>
    </row>
    <row r="3" spans="2:2" ht="18.75" x14ac:dyDescent="0.3">
      <c r="B3" s="90" t="s">
        <v>44</v>
      </c>
    </row>
    <row r="4" spans="2:2" ht="18.75" x14ac:dyDescent="0.3">
      <c r="B4" s="90" t="s">
        <v>45</v>
      </c>
    </row>
    <row r="5" spans="2:2" ht="18.75" x14ac:dyDescent="0.3">
      <c r="B5" s="90" t="s">
        <v>46</v>
      </c>
    </row>
    <row r="6" spans="2:2" ht="18.75" x14ac:dyDescent="0.3">
      <c r="B6" s="90" t="s">
        <v>47</v>
      </c>
    </row>
    <row r="7" spans="2:2" ht="7.5" customHeight="1" x14ac:dyDescent="0.3">
      <c r="B7" s="90"/>
    </row>
    <row r="8" spans="2:2" ht="18.75" x14ac:dyDescent="0.3">
      <c r="B8" s="90" t="s">
        <v>48</v>
      </c>
    </row>
    <row r="9" spans="2:2" ht="8.25" customHeight="1" x14ac:dyDescent="0.25"/>
    <row r="10" spans="2:2" x14ac:dyDescent="0.25"/>
    <row r="11" spans="2:2" x14ac:dyDescent="0.25"/>
    <row r="12" spans="2:2" x14ac:dyDescent="0.25"/>
    <row r="13" spans="2:2" x14ac:dyDescent="0.25"/>
    <row r="14" spans="2:2" x14ac:dyDescent="0.25"/>
    <row r="15" spans="2:2" x14ac:dyDescent="0.25"/>
    <row r="16" spans="2:2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/>
    <row r="22" spans="2:13" x14ac:dyDescent="0.25"/>
    <row r="23" spans="2:13" x14ac:dyDescent="0.25">
      <c r="B23" s="88" t="s">
        <v>49</v>
      </c>
    </row>
    <row r="24" spans="2:13" x14ac:dyDescent="0.25"/>
    <row r="25" spans="2:13" ht="39.75" customHeight="1" x14ac:dyDescent="0.25">
      <c r="B25" s="91" t="s">
        <v>50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</sheetData>
  <sheetProtection password="DE5E" sheet="1" objects="1" scenarios="1" selectLockedCells="1" selectUnlockedCells="1"/>
  <mergeCells count="1">
    <mergeCell ref="B25:M25"/>
  </mergeCells>
  <hyperlinks>
    <hyperlink ref="B25:M25" r:id="rId1" tooltip="Напишите мне" display="С уважением, Станислав Салостей! 8-952-949-1797, SalosteySV@gmail.com 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I20"/>
  <sheetViews>
    <sheetView showGridLines="0" topLeftCell="A9" workbookViewId="0">
      <selection activeCell="B33" sqref="B33"/>
    </sheetView>
  </sheetViews>
  <sheetFormatPr defaultRowHeight="15" x14ac:dyDescent="0.25"/>
  <cols>
    <col min="1" max="1" width="17.85546875" customWidth="1"/>
    <col min="3" max="4" width="11.42578125" customWidth="1"/>
    <col min="5" max="5" width="9.28515625" customWidth="1"/>
    <col min="6" max="6" width="4.85546875" customWidth="1"/>
    <col min="7" max="7" width="3.28515625" customWidth="1"/>
    <col min="8" max="11" width="2.85546875" customWidth="1"/>
    <col min="12" max="15" width="3.28515625" customWidth="1"/>
    <col min="16" max="17" width="2.85546875" customWidth="1"/>
    <col min="18" max="18" width="3.28515625" customWidth="1"/>
  </cols>
  <sheetData>
    <row r="3" spans="1:5" x14ac:dyDescent="0.25">
      <c r="C3" s="31" t="s">
        <v>32</v>
      </c>
      <c r="D3" s="31" t="s">
        <v>33</v>
      </c>
    </row>
    <row r="4" spans="1:5" x14ac:dyDescent="0.25">
      <c r="A4" t="s">
        <v>15</v>
      </c>
      <c r="B4" s="30">
        <f>Модель!F3</f>
        <v>592.5</v>
      </c>
      <c r="C4">
        <v>0</v>
      </c>
      <c r="D4" s="30">
        <f>B4</f>
        <v>592.5</v>
      </c>
      <c r="E4" s="30">
        <f t="shared" ref="E4:E7" si="0">$D$4</f>
        <v>592.5</v>
      </c>
    </row>
    <row r="5" spans="1:5" x14ac:dyDescent="0.25">
      <c r="B5" s="30"/>
      <c r="E5" s="30">
        <f t="shared" si="0"/>
        <v>592.5</v>
      </c>
    </row>
    <row r="6" spans="1:5" x14ac:dyDescent="0.25">
      <c r="B6" s="30"/>
      <c r="E6" s="30">
        <f t="shared" si="0"/>
        <v>592.5</v>
      </c>
    </row>
    <row r="7" spans="1:5" x14ac:dyDescent="0.25">
      <c r="B7" s="30"/>
      <c r="E7" s="30">
        <f t="shared" si="0"/>
        <v>592.5</v>
      </c>
    </row>
    <row r="8" spans="1:5" x14ac:dyDescent="0.25">
      <c r="A8" t="s">
        <v>4</v>
      </c>
      <c r="B8" s="30">
        <f>Модель!F7</f>
        <v>0</v>
      </c>
      <c r="C8" s="30">
        <f>D4</f>
        <v>592.5</v>
      </c>
      <c r="D8" s="30">
        <f>B8+C8</f>
        <v>592.5</v>
      </c>
      <c r="E8" s="30">
        <f>D8</f>
        <v>592.5</v>
      </c>
    </row>
    <row r="9" spans="1:5" x14ac:dyDescent="0.25">
      <c r="A9" t="s">
        <v>19</v>
      </c>
      <c r="B9" s="30">
        <f>Модель!F8</f>
        <v>0</v>
      </c>
      <c r="C9" s="30">
        <f>D8</f>
        <v>592.5</v>
      </c>
      <c r="D9" s="30">
        <f>B9+C9</f>
        <v>592.5</v>
      </c>
      <c r="E9" s="30">
        <f t="shared" ref="E9:E11" si="1">D9</f>
        <v>592.5</v>
      </c>
    </row>
    <row r="10" spans="1:5" x14ac:dyDescent="0.25">
      <c r="A10" t="s">
        <v>20</v>
      </c>
      <c r="B10" s="30">
        <f>Модель!F9</f>
        <v>0</v>
      </c>
      <c r="C10" s="30">
        <f t="shared" ref="C10:C11" si="2">D9</f>
        <v>592.5</v>
      </c>
      <c r="D10" s="30">
        <f t="shared" ref="D10:D11" si="3">B10+C10</f>
        <v>592.5</v>
      </c>
      <c r="E10" s="30">
        <f t="shared" si="1"/>
        <v>592.5</v>
      </c>
    </row>
    <row r="11" spans="1:5" x14ac:dyDescent="0.25">
      <c r="A11" t="s">
        <v>21</v>
      </c>
      <c r="B11" s="30">
        <f>Модель!F10</f>
        <v>0</v>
      </c>
      <c r="C11" s="30">
        <f t="shared" si="2"/>
        <v>592.5</v>
      </c>
      <c r="D11" s="30">
        <f t="shared" si="3"/>
        <v>592.5</v>
      </c>
      <c r="E11" s="30">
        <f t="shared" si="1"/>
        <v>592.5</v>
      </c>
    </row>
    <row r="12" spans="1:5" x14ac:dyDescent="0.25">
      <c r="B12" s="30"/>
      <c r="E12" s="30">
        <f t="shared" ref="E12:E14" si="4">$D$14</f>
        <v>592.5</v>
      </c>
    </row>
    <row r="13" spans="1:5" x14ac:dyDescent="0.25">
      <c r="B13" s="30"/>
      <c r="E13" s="30">
        <f t="shared" si="4"/>
        <v>592.5</v>
      </c>
    </row>
    <row r="14" spans="1:5" x14ac:dyDescent="0.25">
      <c r="A14" t="s">
        <v>31</v>
      </c>
      <c r="B14" s="30">
        <f>Модель!F13</f>
        <v>592.5</v>
      </c>
      <c r="C14">
        <v>0</v>
      </c>
      <c r="D14" s="30">
        <f>B14</f>
        <v>592.5</v>
      </c>
      <c r="E14" s="30">
        <f t="shared" si="4"/>
        <v>592.5</v>
      </c>
    </row>
    <row r="15" spans="1:5" x14ac:dyDescent="0.25">
      <c r="B15" s="30"/>
    </row>
    <row r="20" spans="9:9" ht="27.75" customHeight="1" x14ac:dyDescent="0.35">
      <c r="I20" s="8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Анализ</vt:lpstr>
      <vt:lpstr>Модель</vt:lpstr>
      <vt:lpstr>Как научиться такое делать</vt:lpstr>
      <vt:lpstr>график1</vt:lpstr>
      <vt:lpstr>график2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</dc:creator>
  <cp:lastModifiedBy>Салостей С.В.</cp:lastModifiedBy>
  <dcterms:created xsi:type="dcterms:W3CDTF">2013-03-15T08:22:58Z</dcterms:created>
  <dcterms:modified xsi:type="dcterms:W3CDTF">2013-09-20T16:16:59Z</dcterms:modified>
</cp:coreProperties>
</file>